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6990" tabRatio="656" activeTab="0"/>
  </bookViews>
  <sheets>
    <sheet name="PAP 2021" sheetId="1" r:id="rId1"/>
  </sheets>
  <definedNames>
    <definedName name="_xlnm.Print_Area" localSheetId="0">'PAP 2021'!$A$1:$H$75</definedName>
    <definedName name="Z_E42CAC1E_51F4_4B01_AB28_1F63D70689D9_.wvu.Cols" localSheetId="0" hidden="1">'PAP 2021'!#REF!,'PAP 2021'!#REF!</definedName>
    <definedName name="Z_E9DD77E9_91CA_425D_97B2_9BEC3241DDA5_.wvu.Cols" localSheetId="0" hidden="1">'PAP 2021'!$C:$D,'PAP 2021'!#REF!</definedName>
  </definedNames>
  <calcPr fullCalcOnLoad="1"/>
</workbook>
</file>

<file path=xl/sharedStrings.xml><?xml version="1.0" encoding="utf-8"?>
<sst xmlns="http://schemas.openxmlformats.org/spreadsheetml/2006/main" count="55" uniqueCount="52">
  <si>
    <t>PERD INMOV. Y GTOS EXT.</t>
  </si>
  <si>
    <t>Ayudas monetarias realizadas</t>
  </si>
  <si>
    <t>Nº</t>
  </si>
  <si>
    <t>NOMBRE CUENTA</t>
  </si>
  <si>
    <t>COMPRAS</t>
  </si>
  <si>
    <t>SERVICIOS EXTERIORES</t>
  </si>
  <si>
    <t>Transportes</t>
  </si>
  <si>
    <t>Trabajos realizados por otras empresas</t>
  </si>
  <si>
    <t>Publicidad/relaciones publicas</t>
  </si>
  <si>
    <t>Otros servicios</t>
  </si>
  <si>
    <t>TRIBUTOS</t>
  </si>
  <si>
    <t>GASTOS DE PERSONAL</t>
  </si>
  <si>
    <t>Sueldos y salarios</t>
  </si>
  <si>
    <t>GASTOS FINANCIEROS</t>
  </si>
  <si>
    <t>Compras de material sanitario de consumo</t>
  </si>
  <si>
    <t>Compras de vestuario, lenceria y calzado</t>
  </si>
  <si>
    <t>Compras de otros aprovisionamientos</t>
  </si>
  <si>
    <t>Arrendamientos y canones</t>
  </si>
  <si>
    <t>Reparaciones y conservación</t>
  </si>
  <si>
    <t>Servicios de profesionales</t>
  </si>
  <si>
    <t>Primas de seguros</t>
  </si>
  <si>
    <t>Servicios bancarios y similares</t>
  </si>
  <si>
    <t>Suministros</t>
  </si>
  <si>
    <t>Seg.social cargo de la empresa</t>
  </si>
  <si>
    <t xml:space="preserve">Gastos de formación </t>
  </si>
  <si>
    <t>OTROS GASTOS GESTION</t>
  </si>
  <si>
    <t>Gastos de proyectos de investigación</t>
  </si>
  <si>
    <t>Compra de instrumental y pequeño utillaje</t>
  </si>
  <si>
    <t>Servicios asistenciales prestados profesionales</t>
  </si>
  <si>
    <t>TOTAL GASTO CORRIENTE</t>
  </si>
  <si>
    <t>GASTO CORRIENTE</t>
  </si>
  <si>
    <t>Proyectos de Investigación.</t>
  </si>
  <si>
    <t>Facturación a terceros por prestaciones asistenciales, EC, EPA</t>
  </si>
  <si>
    <t>Convenios de colaboración y donaciones</t>
  </si>
  <si>
    <t>INGRESOS COMPLEMENTARIOS</t>
  </si>
  <si>
    <t>Ingresos financieros, excepcionales y otros varios</t>
  </si>
  <si>
    <t>TOTAL INGRESOS COMPLEMENTARIOS</t>
  </si>
  <si>
    <t>GASTO CORRIENTE NETO</t>
  </si>
  <si>
    <t>Aparcamiento CIBIR</t>
  </si>
  <si>
    <t>Compra de productos farmacéuticos</t>
  </si>
  <si>
    <t>PRESUPUESTO TOTAL APROBADO</t>
  </si>
  <si>
    <t>+ SUPERAVIT /// - DEFICIT</t>
  </si>
  <si>
    <t>CONCEPTO INGRESO</t>
  </si>
  <si>
    <t>INVERSIONES</t>
  </si>
  <si>
    <t>Inmovilizado inmaterial</t>
  </si>
  <si>
    <t>Inmovilizado material - área asistencial + servicios generales</t>
  </si>
  <si>
    <t>Inmovilizado material - área de investigación</t>
  </si>
  <si>
    <t>Renovación tecnológica asistencial</t>
  </si>
  <si>
    <t xml:space="preserve">TOTAL INVERSIONES </t>
  </si>
  <si>
    <t>TOTAL PRESUPUESTO FRS</t>
  </si>
  <si>
    <t>CIERRE 2020</t>
  </si>
  <si>
    <t>PROGRAMA DE ACTUACIÓN PLURIANUAL 2021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</si>
</sst>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&quot;pta&quot;_-;\-* #,##0\ &quot;pta&quot;_-;_-* &quot;-&quot;\ &quot;pta&quot;_-;_-@_-"/>
    <numFmt numFmtId="167" formatCode="_-* #,##0\ _p_t_a_-;\-* #,##0\ _p_t_a_-;_-* &quot;-&quot;\ _p_t_a_-;_-@_-"/>
    <numFmt numFmtId="168" formatCode="_-* #,##0.00\ &quot;pta&quot;_-;\-* #,##0.00\ &quot;pta&quot;_-;_-* &quot;-&quot;??\ &quot;pta&quot;_-;_-@_-"/>
    <numFmt numFmtId="169" formatCode="_-* #,##0.00\ _p_t_a_-;\-* #,##0.00\ _p_t_a_-;_-* &quot;-&quot;??\ _p_t_a_-;_-@_-"/>
    <numFmt numFmtId="170" formatCode="#,##0.00_ ;[Red]\-#,##0.00\ "/>
    <numFmt numFmtId="171" formatCode="#,##0_ ;[Red]\-#,##0\ "/>
    <numFmt numFmtId="172" formatCode="0000000"/>
    <numFmt numFmtId="173" formatCode="dd\-mm\-yyyy"/>
    <numFmt numFmtId="174" formatCode="dd\-mm\-yyyy\ hh:mm:ss"/>
    <numFmt numFmtId="175" formatCode="#,##0.00000"/>
    <numFmt numFmtId="176" formatCode="#,##0.000_ ;[Red]\-#,##0.000\ "/>
    <numFmt numFmtId="177" formatCode="#,##0.00000_ ;[Red]\-#,##0.00000\ "/>
    <numFmt numFmtId="178" formatCode="0.0000_ ;[Red]\-0.0000\ "/>
    <numFmt numFmtId="179" formatCode="#,##0.00\ &quot;€&quot;"/>
    <numFmt numFmtId="180" formatCode="d\-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_ ;[Red]\-0\ "/>
    <numFmt numFmtId="186" formatCode="0.0000%"/>
    <numFmt numFmtId="187" formatCode="_-[$€-2]\ * #,##0.00_-;\-[$€-2]\ * #,##0.00_-;_-[$€-2]\ * &quot;-&quot;??_-;_-@_-"/>
    <numFmt numFmtId="188" formatCode="#,##0.0000_ ;[Red]\-#,##0.0000\ "/>
    <numFmt numFmtId="189" formatCode="[$-C0A]dddd\,\ dd&quot; de &quot;mmmm&quot; de &quot;yyyy"/>
    <numFmt numFmtId="190" formatCode="#,##0.0_ ;[Red]\-#,##0.0\ "/>
    <numFmt numFmtId="191" formatCode="#,##0_ ;\-#,##0\ 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0000FF"/>
      <name val="Arial"/>
      <family val="2"/>
    </font>
    <font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41" fillId="36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7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39" borderId="5" applyNumberFormat="0" applyFont="0" applyAlignment="0" applyProtection="0"/>
    <xf numFmtId="0" fontId="9" fillId="39" borderId="5" applyNumberFormat="0" applyFont="0" applyAlignment="0" applyProtection="0"/>
    <xf numFmtId="0" fontId="33" fillId="39" borderId="5" applyNumberFormat="0" applyFont="0" applyAlignment="0" applyProtection="0"/>
    <xf numFmtId="9" fontId="0" fillId="0" borderId="0" applyFont="0" applyFill="0" applyBorder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03">
    <xf numFmtId="0" fontId="0" fillId="0" borderId="0" xfId="0" applyAlignment="1">
      <alignment/>
    </xf>
    <xf numFmtId="4" fontId="4" fillId="0" borderId="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" fontId="3" fillId="6" borderId="11" xfId="0" applyNumberFormat="1" applyFont="1" applyFill="1" applyBorder="1" applyAlignment="1">
      <alignment horizontal="center" vertical="center" wrapText="1"/>
    </xf>
    <xf numFmtId="4" fontId="3" fillId="6" borderId="12" xfId="0" applyNumberFormat="1" applyFont="1" applyFill="1" applyBorder="1" applyAlignment="1">
      <alignment horizontal="center" vertical="center" wrapText="1"/>
    </xf>
    <xf numFmtId="4" fontId="3" fillId="6" borderId="1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3" fillId="40" borderId="0" xfId="0" applyNumberFormat="1" applyFont="1" applyFill="1" applyAlignment="1">
      <alignment horizontal="center" vertical="center" wrapText="1"/>
    </xf>
    <xf numFmtId="1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1" fontId="4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" fontId="6" fillId="25" borderId="11" xfId="0" applyNumberFormat="1" applyFont="1" applyFill="1" applyBorder="1" applyAlignment="1">
      <alignment/>
    </xf>
    <xf numFmtId="4" fontId="6" fillId="25" borderId="12" xfId="0" applyNumberFormat="1" applyFont="1" applyFill="1" applyBorder="1" applyAlignment="1">
      <alignment/>
    </xf>
    <xf numFmtId="171" fontId="6" fillId="25" borderId="13" xfId="0" applyNumberFormat="1" applyFont="1" applyFill="1" applyBorder="1" applyAlignment="1">
      <alignment/>
    </xf>
    <xf numFmtId="1" fontId="5" fillId="41" borderId="19" xfId="0" applyNumberFormat="1" applyFont="1" applyFill="1" applyBorder="1" applyAlignment="1">
      <alignment/>
    </xf>
    <xf numFmtId="4" fontId="5" fillId="41" borderId="2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42" borderId="0" xfId="0" applyNumberFormat="1" applyFont="1" applyFill="1" applyAlignment="1">
      <alignment/>
    </xf>
    <xf numFmtId="1" fontId="5" fillId="41" borderId="11" xfId="0" applyNumberFormat="1" applyFont="1" applyFill="1" applyBorder="1" applyAlignment="1">
      <alignment/>
    </xf>
    <xf numFmtId="4" fontId="5" fillId="41" borderId="12" xfId="0" applyNumberFormat="1" applyFont="1" applyFill="1" applyBorder="1" applyAlignment="1">
      <alignment/>
    </xf>
    <xf numFmtId="1" fontId="5" fillId="41" borderId="21" xfId="0" applyNumberFormat="1" applyFont="1" applyFill="1" applyBorder="1" applyAlignment="1">
      <alignment/>
    </xf>
    <xf numFmtId="4" fontId="5" fillId="41" borderId="22" xfId="0" applyNumberFormat="1" applyFont="1" applyFill="1" applyBorder="1" applyAlignment="1">
      <alignment/>
    </xf>
    <xf numFmtId="1" fontId="5" fillId="41" borderId="18" xfId="0" applyNumberFormat="1" applyFont="1" applyFill="1" applyBorder="1" applyAlignment="1">
      <alignment/>
    </xf>
    <xf numFmtId="4" fontId="5" fillId="41" borderId="10" xfId="0" applyNumberFormat="1" applyFont="1" applyFill="1" applyBorder="1" applyAlignment="1">
      <alignment/>
    </xf>
    <xf numFmtId="4" fontId="6" fillId="25" borderId="23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71" fontId="6" fillId="25" borderId="13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71" fontId="51" fillId="25" borderId="13" xfId="0" applyNumberFormat="1" applyFont="1" applyFill="1" applyBorder="1" applyAlignment="1">
      <alignment/>
    </xf>
    <xf numFmtId="3" fontId="52" fillId="0" borderId="0" xfId="0" applyNumberFormat="1" applyFont="1" applyFill="1" applyAlignment="1">
      <alignment/>
    </xf>
    <xf numFmtId="3" fontId="3" fillId="43" borderId="11" xfId="0" applyNumberFormat="1" applyFont="1" applyFill="1" applyBorder="1" applyAlignment="1">
      <alignment horizontal="center" vertical="center" wrapText="1"/>
    </xf>
    <xf numFmtId="171" fontId="53" fillId="41" borderId="24" xfId="0" applyNumberFormat="1" applyFont="1" applyFill="1" applyBorder="1" applyAlignment="1">
      <alignment/>
    </xf>
    <xf numFmtId="171" fontId="52" fillId="0" borderId="25" xfId="0" applyNumberFormat="1" applyFont="1" applyBorder="1" applyAlignment="1">
      <alignment/>
    </xf>
    <xf numFmtId="171" fontId="53" fillId="41" borderId="26" xfId="0" applyNumberFormat="1" applyFont="1" applyFill="1" applyBorder="1" applyAlignment="1">
      <alignment/>
    </xf>
    <xf numFmtId="3" fontId="52" fillId="0" borderId="27" xfId="0" applyNumberFormat="1" applyFont="1" applyFill="1" applyBorder="1" applyAlignment="1">
      <alignment/>
    </xf>
    <xf numFmtId="3" fontId="52" fillId="0" borderId="28" xfId="0" applyNumberFormat="1" applyFont="1" applyFill="1" applyBorder="1" applyAlignment="1">
      <alignment/>
    </xf>
    <xf numFmtId="1" fontId="4" fillId="0" borderId="29" xfId="0" applyNumberFormat="1" applyFont="1" applyBorder="1" applyAlignment="1">
      <alignment/>
    </xf>
    <xf numFmtId="0" fontId="4" fillId="0" borderId="30" xfId="0" applyFont="1" applyFill="1" applyBorder="1" applyAlignment="1">
      <alignment vertical="center" wrapText="1"/>
    </xf>
    <xf numFmtId="4" fontId="3" fillId="0" borderId="31" xfId="0" applyNumberFormat="1" applyFont="1" applyBorder="1" applyAlignment="1">
      <alignment/>
    </xf>
    <xf numFmtId="0" fontId="4" fillId="0" borderId="32" xfId="0" applyFont="1" applyFill="1" applyBorder="1" applyAlignment="1">
      <alignment vertical="center" wrapText="1"/>
    </xf>
    <xf numFmtId="4" fontId="3" fillId="0" borderId="33" xfId="0" applyNumberFormat="1" applyFont="1" applyBorder="1" applyAlignment="1">
      <alignment/>
    </xf>
    <xf numFmtId="0" fontId="4" fillId="0" borderId="34" xfId="0" applyFont="1" applyFill="1" applyBorder="1" applyAlignment="1">
      <alignment vertical="center" wrapText="1"/>
    </xf>
    <xf numFmtId="3" fontId="7" fillId="0" borderId="0" xfId="0" applyNumberFormat="1" applyFont="1" applyFill="1" applyAlignment="1" quotePrefix="1">
      <alignment horizontal="left"/>
    </xf>
    <xf numFmtId="3" fontId="7" fillId="0" borderId="0" xfId="0" applyNumberFormat="1" applyFont="1" applyFill="1" applyAlignment="1">
      <alignment horizontal="left"/>
    </xf>
    <xf numFmtId="10" fontId="7" fillId="0" borderId="0" xfId="0" applyNumberFormat="1" applyFont="1" applyFill="1" applyBorder="1" applyAlignment="1" quotePrefix="1">
      <alignment horizontal="left" vertical="center" wrapText="1"/>
    </xf>
    <xf numFmtId="3" fontId="7" fillId="0" borderId="0" xfId="0" applyNumberFormat="1" applyFont="1" applyFill="1" applyAlignment="1">
      <alignment horizontal="left" vertical="center" wrapText="1"/>
    </xf>
    <xf numFmtId="171" fontId="5" fillId="41" borderId="26" xfId="0" applyNumberFormat="1" applyFont="1" applyFill="1" applyBorder="1" applyAlignment="1">
      <alignment/>
    </xf>
    <xf numFmtId="171" fontId="5" fillId="41" borderId="24" xfId="0" applyNumberFormat="1" applyFont="1" applyFill="1" applyBorder="1" applyAlignment="1">
      <alignment/>
    </xf>
    <xf numFmtId="171" fontId="4" fillId="0" borderId="25" xfId="0" applyNumberFormat="1" applyFont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3" fontId="51" fillId="0" borderId="0" xfId="0" applyNumberFormat="1" applyFont="1" applyFill="1" applyAlignment="1">
      <alignment/>
    </xf>
    <xf numFmtId="4" fontId="3" fillId="0" borderId="35" xfId="0" applyNumberFormat="1" applyFont="1" applyBorder="1" applyAlignment="1">
      <alignment/>
    </xf>
    <xf numFmtId="0" fontId="4" fillId="0" borderId="36" xfId="0" applyFont="1" applyFill="1" applyBorder="1" applyAlignment="1">
      <alignment vertical="center" wrapText="1"/>
    </xf>
    <xf numFmtId="171" fontId="53" fillId="41" borderId="37" xfId="0" applyNumberFormat="1" applyFont="1" applyFill="1" applyBorder="1" applyAlignment="1">
      <alignment/>
    </xf>
    <xf numFmtId="171" fontId="52" fillId="0" borderId="38" xfId="0" applyNumberFormat="1" applyFont="1" applyBorder="1" applyAlignment="1">
      <alignment/>
    </xf>
    <xf numFmtId="171" fontId="52" fillId="0" borderId="38" xfId="0" applyNumberFormat="1" applyFont="1" applyFill="1" applyBorder="1" applyAlignment="1">
      <alignment/>
    </xf>
    <xf numFmtId="171" fontId="53" fillId="41" borderId="13" xfId="0" applyNumberFormat="1" applyFont="1" applyFill="1" applyBorder="1" applyAlignment="1">
      <alignment/>
    </xf>
    <xf numFmtId="171" fontId="52" fillId="0" borderId="39" xfId="0" applyNumberFormat="1" applyFont="1" applyBorder="1" applyAlignment="1">
      <alignment/>
    </xf>
    <xf numFmtId="171" fontId="53" fillId="41" borderId="40" xfId="0" applyNumberFormat="1" applyFont="1" applyFill="1" applyBorder="1" applyAlignment="1">
      <alignment/>
    </xf>
    <xf numFmtId="3" fontId="54" fillId="43" borderId="12" xfId="0" applyNumberFormat="1" applyFont="1" applyFill="1" applyBorder="1" applyAlignment="1">
      <alignment horizontal="center" vertical="center" wrapText="1"/>
    </xf>
    <xf numFmtId="3" fontId="52" fillId="0" borderId="41" xfId="0" applyNumberFormat="1" applyFont="1" applyFill="1" applyBorder="1" applyAlignment="1">
      <alignment/>
    </xf>
    <xf numFmtId="3" fontId="52" fillId="0" borderId="42" xfId="0" applyNumberFormat="1" applyFont="1" applyFill="1" applyBorder="1" applyAlignment="1">
      <alignment/>
    </xf>
    <xf numFmtId="191" fontId="51" fillId="25" borderId="13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71" fontId="6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 quotePrefix="1">
      <alignment horizontal="right"/>
    </xf>
    <xf numFmtId="1" fontId="6" fillId="25" borderId="11" xfId="0" applyNumberFormat="1" applyFont="1" applyFill="1" applyBorder="1" applyAlignment="1">
      <alignment horizontal="left" vertical="center"/>
    </xf>
    <xf numFmtId="4" fontId="6" fillId="25" borderId="12" xfId="0" applyNumberFormat="1" applyFont="1" applyFill="1" applyBorder="1" applyAlignment="1">
      <alignment horizontal="left" vertical="center"/>
    </xf>
    <xf numFmtId="4" fontId="6" fillId="25" borderId="12" xfId="0" applyNumberFormat="1" applyFont="1" applyFill="1" applyBorder="1" applyAlignment="1" quotePrefix="1">
      <alignment horizontal="left" vertical="center"/>
    </xf>
    <xf numFmtId="191" fontId="6" fillId="25" borderId="13" xfId="0" applyNumberFormat="1" applyFont="1" applyFill="1" applyBorder="1" applyAlignment="1">
      <alignment/>
    </xf>
    <xf numFmtId="1" fontId="5" fillId="6" borderId="11" xfId="0" applyNumberFormat="1" applyFont="1" applyFill="1" applyBorder="1" applyAlignment="1">
      <alignment horizontal="center" vertical="center" wrapText="1"/>
    </xf>
    <xf numFmtId="4" fontId="5" fillId="6" borderId="1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/>
    </xf>
    <xf numFmtId="1" fontId="4" fillId="0" borderId="21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171" fontId="4" fillId="0" borderId="27" xfId="0" applyNumberFormat="1" applyFont="1" applyBorder="1" applyAlignment="1">
      <alignment/>
    </xf>
    <xf numFmtId="1" fontId="4" fillId="0" borderId="43" xfId="0" applyNumberFormat="1" applyFont="1" applyBorder="1" applyAlignment="1">
      <alignment/>
    </xf>
    <xf numFmtId="4" fontId="4" fillId="0" borderId="44" xfId="0" applyNumberFormat="1" applyFont="1" applyBorder="1" applyAlignment="1">
      <alignment/>
    </xf>
    <xf numFmtId="171" fontId="4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1" fontId="6" fillId="25" borderId="11" xfId="0" applyNumberFormat="1" applyFont="1" applyFill="1" applyBorder="1" applyAlignment="1">
      <alignment horizontal="left"/>
    </xf>
    <xf numFmtId="4" fontId="6" fillId="25" borderId="12" xfId="0" applyNumberFormat="1" applyFont="1" applyFill="1" applyBorder="1" applyAlignment="1">
      <alignment horizontal="left"/>
    </xf>
    <xf numFmtId="3" fontId="10" fillId="0" borderId="18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3" fontId="10" fillId="0" borderId="0" xfId="0" applyNumberFormat="1" applyFont="1" applyFill="1" applyAlignment="1">
      <alignment/>
    </xf>
    <xf numFmtId="1" fontId="8" fillId="25" borderId="11" xfId="0" applyNumberFormat="1" applyFont="1" applyFill="1" applyBorder="1" applyAlignment="1">
      <alignment horizontal="left" vertical="center"/>
    </xf>
    <xf numFmtId="4" fontId="8" fillId="25" borderId="12" xfId="0" applyNumberFormat="1" applyFont="1" applyFill="1" applyBorder="1" applyAlignment="1" quotePrefix="1">
      <alignment horizontal="left" vertical="center"/>
    </xf>
    <xf numFmtId="3" fontId="8" fillId="0" borderId="0" xfId="0" applyNumberFormat="1" applyFont="1" applyFill="1" applyAlignment="1">
      <alignment horizontal="left"/>
    </xf>
    <xf numFmtId="171" fontId="8" fillId="25" borderId="13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49" fontId="11" fillId="44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/>
    </xf>
  </cellXfs>
  <cellStyles count="6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6" xfId="24"/>
    <cellStyle name="40% - Énfasis1" xfId="25"/>
    <cellStyle name="40% - Énfasis2" xfId="26"/>
    <cellStyle name="40% - Énfasis3" xfId="27"/>
    <cellStyle name="40% - Énfasis3 2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3 2" xfId="35"/>
    <cellStyle name="60% - Énfasis4" xfId="36"/>
    <cellStyle name="60% - Énfasis4 2" xfId="37"/>
    <cellStyle name="60% - Énfasis5" xfId="38"/>
    <cellStyle name="60% - Énfasis6" xfId="39"/>
    <cellStyle name="60% - Énfasis6 2" xfId="40"/>
    <cellStyle name="Bueno" xfId="41"/>
    <cellStyle name="Cálculo" xfId="42"/>
    <cellStyle name="Celda de comprobación" xfId="43"/>
    <cellStyle name="Celda vinculada" xfId="44"/>
    <cellStyle name="Encabezado 1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Euro 2" xfId="55"/>
    <cellStyle name="Hyperlink" xfId="56"/>
    <cellStyle name="Followed Hyperlink" xfId="57"/>
    <cellStyle name="Incorrecto" xfId="58"/>
    <cellStyle name="Comma" xfId="59"/>
    <cellStyle name="Comma [0]" xfId="60"/>
    <cellStyle name="Millares 2" xfId="61"/>
    <cellStyle name="Currency" xfId="62"/>
    <cellStyle name="Currency [0]" xfId="63"/>
    <cellStyle name="Neutral" xfId="64"/>
    <cellStyle name="Normal 2" xfId="65"/>
    <cellStyle name="Normal 3" xfId="66"/>
    <cellStyle name="Notas" xfId="67"/>
    <cellStyle name="Notas 2" xfId="68"/>
    <cellStyle name="Notas 3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ítulo 4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2</xdr:col>
      <xdr:colOff>0</xdr:colOff>
      <xdr:row>17</xdr:row>
      <xdr:rowOff>9525</xdr:rowOff>
    </xdr:to>
    <xdr:sp>
      <xdr:nvSpPr>
        <xdr:cNvPr id="1" name="AutoShape 129"/>
        <xdr:cNvSpPr>
          <a:spLocks/>
        </xdr:cNvSpPr>
      </xdr:nvSpPr>
      <xdr:spPr>
        <a:xfrm>
          <a:off x="3990975" y="3143250"/>
          <a:ext cx="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17</xdr:row>
      <xdr:rowOff>9525</xdr:rowOff>
    </xdr:to>
    <xdr:sp>
      <xdr:nvSpPr>
        <xdr:cNvPr id="2" name="AutoShape 129"/>
        <xdr:cNvSpPr>
          <a:spLocks/>
        </xdr:cNvSpPr>
      </xdr:nvSpPr>
      <xdr:spPr>
        <a:xfrm>
          <a:off x="3990975" y="3143250"/>
          <a:ext cx="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17</xdr:row>
      <xdr:rowOff>9525</xdr:rowOff>
    </xdr:to>
    <xdr:sp>
      <xdr:nvSpPr>
        <xdr:cNvPr id="3" name="AutoShape 129"/>
        <xdr:cNvSpPr>
          <a:spLocks/>
        </xdr:cNvSpPr>
      </xdr:nvSpPr>
      <xdr:spPr>
        <a:xfrm>
          <a:off x="3990975" y="3143250"/>
          <a:ext cx="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981075</xdr:colOff>
      <xdr:row>7</xdr:row>
      <xdr:rowOff>95250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AG89"/>
  <sheetViews>
    <sheetView tabSelected="1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10" sqref="B10:H10"/>
    </sheetView>
  </sheetViews>
  <sheetFormatPr defaultColWidth="11.421875" defaultRowHeight="12.75"/>
  <cols>
    <col min="1" max="1" width="4.00390625" style="4" bestFit="1" customWidth="1"/>
    <col min="2" max="2" width="55.8515625" style="1" customWidth="1"/>
    <col min="3" max="3" width="5.7109375" style="50" customWidth="1"/>
    <col min="4" max="4" width="18.28125" style="12" customWidth="1"/>
    <col min="5" max="8" width="15.7109375" style="12" customWidth="1"/>
    <col min="9" max="33" width="11.421875" style="12" customWidth="1"/>
    <col min="34" max="16384" width="11.421875" style="3" customWidth="1"/>
  </cols>
  <sheetData>
    <row r="1" ht="15"/>
    <row r="2" ht="15"/>
    <row r="3" ht="15"/>
    <row r="4" ht="15"/>
    <row r="5" ht="15"/>
    <row r="6" ht="15"/>
    <row r="7" ht="15"/>
    <row r="8" ht="15"/>
    <row r="10" spans="2:8" ht="15" customHeight="1">
      <c r="B10" s="102" t="s">
        <v>51</v>
      </c>
      <c r="C10" s="102"/>
      <c r="D10" s="102"/>
      <c r="E10" s="102"/>
      <c r="F10" s="102"/>
      <c r="G10" s="102"/>
      <c r="H10" s="102"/>
    </row>
    <row r="11" ht="15.75" thickBot="1"/>
    <row r="12" spans="1:33" s="9" customFormat="1" ht="42" customHeight="1" thickBot="1">
      <c r="A12" s="5" t="s">
        <v>2</v>
      </c>
      <c r="B12" s="6" t="s">
        <v>3</v>
      </c>
      <c r="C12" s="52"/>
      <c r="D12" s="7" t="s">
        <v>50</v>
      </c>
      <c r="E12" s="101">
        <v>2021</v>
      </c>
      <c r="F12" s="101">
        <v>2022</v>
      </c>
      <c r="G12" s="101">
        <v>2023</v>
      </c>
      <c r="H12" s="101">
        <v>2024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s="9" customFormat="1" ht="16.5" thickBot="1">
      <c r="A13" s="16"/>
      <c r="B13" s="29" t="s">
        <v>30</v>
      </c>
      <c r="C13" s="52"/>
      <c r="D13" s="37"/>
      <c r="E13" s="37"/>
      <c r="F13" s="37"/>
      <c r="G13" s="37"/>
      <c r="H13" s="3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s="22" customFormat="1" ht="12.75" customHeight="1">
      <c r="A14" s="27">
        <v>60</v>
      </c>
      <c r="B14" s="28" t="s">
        <v>4</v>
      </c>
      <c r="C14" s="50"/>
      <c r="D14" s="54">
        <f>SUM(D15:D21)</f>
        <v>8308446.74</v>
      </c>
      <c r="E14" s="62">
        <v>5117527.344361912</v>
      </c>
      <c r="F14" s="62">
        <v>4858188.447248217</v>
      </c>
      <c r="G14" s="62">
        <f>F14*1.052</f>
        <v>5110814.2465051245</v>
      </c>
      <c r="H14" s="62">
        <f>G14*1.04</f>
        <v>5315246.81636533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8" ht="12.75" customHeight="1">
      <c r="A15" s="10">
        <v>600</v>
      </c>
      <c r="B15" s="14" t="s">
        <v>39</v>
      </c>
      <c r="C15" s="49"/>
      <c r="D15" s="55">
        <v>1047034.47</v>
      </c>
      <c r="E15" s="63">
        <v>1275759.5152</v>
      </c>
      <c r="F15" s="63">
        <v>2089960.2597122202</v>
      </c>
      <c r="G15" s="63">
        <f aca="true" t="shared" si="0" ref="G15:G75">F15*1.052</f>
        <v>2198638.1932172556</v>
      </c>
      <c r="H15" s="63">
        <f aca="true" t="shared" si="1" ref="H15:H75">G15*1.04</f>
        <v>2286583.720945946</v>
      </c>
    </row>
    <row r="16" spans="1:8" ht="12.75" customHeight="1">
      <c r="A16" s="13">
        <v>601</v>
      </c>
      <c r="B16" s="14" t="s">
        <v>14</v>
      </c>
      <c r="D16" s="55">
        <v>674625.9</v>
      </c>
      <c r="E16" s="63">
        <v>837953.83970625</v>
      </c>
      <c r="F16" s="63">
        <v>988728.9211666667</v>
      </c>
      <c r="G16" s="63">
        <f t="shared" si="0"/>
        <v>1040142.8250673334</v>
      </c>
      <c r="H16" s="63">
        <f t="shared" si="1"/>
        <v>1081748.5380700268</v>
      </c>
    </row>
    <row r="17" spans="1:8" ht="12.75" customHeight="1">
      <c r="A17" s="13">
        <v>602</v>
      </c>
      <c r="B17" s="14" t="s">
        <v>27</v>
      </c>
      <c r="D17" s="55">
        <v>43256.18</v>
      </c>
      <c r="E17" s="64">
        <v>39000</v>
      </c>
      <c r="F17" s="64">
        <v>45000</v>
      </c>
      <c r="G17" s="64">
        <f t="shared" si="0"/>
        <v>47340</v>
      </c>
      <c r="H17" s="64">
        <f t="shared" si="1"/>
        <v>49233.6</v>
      </c>
    </row>
    <row r="18" spans="1:8" ht="12.75" customHeight="1">
      <c r="A18" s="13">
        <v>604</v>
      </c>
      <c r="B18" s="14" t="s">
        <v>15</v>
      </c>
      <c r="D18" s="55">
        <v>6389.27</v>
      </c>
      <c r="E18" s="63">
        <v>10000</v>
      </c>
      <c r="F18" s="63">
        <v>10000</v>
      </c>
      <c r="G18" s="63">
        <f t="shared" si="0"/>
        <v>10520</v>
      </c>
      <c r="H18" s="63">
        <f t="shared" si="1"/>
        <v>10940.800000000001</v>
      </c>
    </row>
    <row r="19" spans="1:8" ht="12.75" customHeight="1">
      <c r="A19" s="13">
        <v>605</v>
      </c>
      <c r="B19" s="14" t="s">
        <v>16</v>
      </c>
      <c r="D19" s="55">
        <v>41653.33</v>
      </c>
      <c r="E19" s="63">
        <v>58000</v>
      </c>
      <c r="F19" s="63">
        <v>43050</v>
      </c>
      <c r="G19" s="63">
        <f t="shared" si="0"/>
        <v>45288.6</v>
      </c>
      <c r="H19" s="63">
        <f t="shared" si="1"/>
        <v>47100.144</v>
      </c>
    </row>
    <row r="20" spans="1:8" ht="12.75" customHeight="1">
      <c r="A20" s="13">
        <v>606</v>
      </c>
      <c r="B20" s="14" t="s">
        <v>7</v>
      </c>
      <c r="D20" s="55"/>
      <c r="E20" s="63">
        <v>0</v>
      </c>
      <c r="F20" s="63">
        <v>735562</v>
      </c>
      <c r="G20" s="63">
        <f t="shared" si="0"/>
        <v>773811.224</v>
      </c>
      <c r="H20" s="63">
        <f t="shared" si="1"/>
        <v>804763.6729600001</v>
      </c>
    </row>
    <row r="21" spans="1:8" ht="12.75" customHeight="1" thickBot="1">
      <c r="A21" s="10">
        <v>607</v>
      </c>
      <c r="B21" s="14" t="s">
        <v>28</v>
      </c>
      <c r="C21" s="49"/>
      <c r="D21" s="55">
        <v>6495487.59</v>
      </c>
      <c r="E21" s="63">
        <v>2896813.989455663</v>
      </c>
      <c r="F21" s="63">
        <v>945887.2663693298</v>
      </c>
      <c r="G21" s="63">
        <f t="shared" si="0"/>
        <v>995073.404220535</v>
      </c>
      <c r="H21" s="63">
        <f t="shared" si="1"/>
        <v>1034876.3403893564</v>
      </c>
    </row>
    <row r="22" spans="1:30" s="22" customFormat="1" ht="12.75" customHeight="1">
      <c r="A22" s="19">
        <v>62</v>
      </c>
      <c r="B22" s="20" t="s">
        <v>5</v>
      </c>
      <c r="C22" s="50"/>
      <c r="D22" s="54">
        <f>SUM(D23:D31)</f>
        <v>2561585.8800000004</v>
      </c>
      <c r="E22" s="40">
        <v>4160690.09801413</v>
      </c>
      <c r="F22" s="40">
        <v>3982097.892483333</v>
      </c>
      <c r="G22" s="40">
        <f t="shared" si="0"/>
        <v>4189166.9828924667</v>
      </c>
      <c r="H22" s="40">
        <f t="shared" si="1"/>
        <v>4356733.662208166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3" ht="12.75" customHeight="1">
      <c r="A23" s="10">
        <v>621</v>
      </c>
      <c r="B23" s="11" t="s">
        <v>17</v>
      </c>
      <c r="D23" s="55">
        <v>130105.38</v>
      </c>
      <c r="E23" s="63">
        <v>515169.6936</v>
      </c>
      <c r="F23" s="63">
        <v>152661.35120000003</v>
      </c>
      <c r="G23" s="63">
        <f t="shared" si="0"/>
        <v>160599.74146240004</v>
      </c>
      <c r="H23" s="63">
        <f t="shared" si="1"/>
        <v>167023.73112089603</v>
      </c>
      <c r="AE23" s="3"/>
      <c r="AF23" s="3"/>
      <c r="AG23" s="3"/>
    </row>
    <row r="24" spans="1:33" ht="12.75" customHeight="1">
      <c r="A24" s="13">
        <v>622</v>
      </c>
      <c r="B24" s="14" t="s">
        <v>18</v>
      </c>
      <c r="C24" s="49"/>
      <c r="D24" s="55">
        <v>1240246.84</v>
      </c>
      <c r="E24" s="63">
        <v>2030900.42417213</v>
      </c>
      <c r="F24" s="63">
        <v>2361463.3966053333</v>
      </c>
      <c r="G24" s="63">
        <f t="shared" si="0"/>
        <v>2484259.493228811</v>
      </c>
      <c r="H24" s="63">
        <f t="shared" si="1"/>
        <v>2583629.8729579635</v>
      </c>
      <c r="AE24" s="3"/>
      <c r="AF24" s="3"/>
      <c r="AG24" s="3"/>
    </row>
    <row r="25" spans="1:33" ht="12.75" customHeight="1">
      <c r="A25" s="13">
        <v>623</v>
      </c>
      <c r="B25" s="14" t="s">
        <v>19</v>
      </c>
      <c r="D25" s="55">
        <v>753549.54</v>
      </c>
      <c r="E25" s="64">
        <v>904945.970192</v>
      </c>
      <c r="F25" s="64">
        <v>838212.210628</v>
      </c>
      <c r="G25" s="64">
        <f t="shared" si="0"/>
        <v>881799.245580656</v>
      </c>
      <c r="H25" s="64">
        <f t="shared" si="1"/>
        <v>917071.2154038822</v>
      </c>
      <c r="AE25" s="3"/>
      <c r="AF25" s="3"/>
      <c r="AG25" s="3"/>
    </row>
    <row r="26" spans="1:33" ht="12.75" customHeight="1">
      <c r="A26" s="13">
        <v>624</v>
      </c>
      <c r="B26" s="14" t="s">
        <v>6</v>
      </c>
      <c r="D26" s="55">
        <v>19563.34</v>
      </c>
      <c r="E26" s="64">
        <v>10150</v>
      </c>
      <c r="F26" s="64">
        <v>15000</v>
      </c>
      <c r="G26" s="64">
        <f t="shared" si="0"/>
        <v>15780</v>
      </c>
      <c r="H26" s="64">
        <f t="shared" si="1"/>
        <v>16411.2</v>
      </c>
      <c r="AE26" s="3"/>
      <c r="AF26" s="3"/>
      <c r="AG26" s="3"/>
    </row>
    <row r="27" spans="1:33" ht="12.75" customHeight="1">
      <c r="A27" s="10">
        <v>625</v>
      </c>
      <c r="B27" s="11" t="s">
        <v>20</v>
      </c>
      <c r="D27" s="55">
        <v>66088.97</v>
      </c>
      <c r="E27" s="64">
        <v>60185.808</v>
      </c>
      <c r="F27" s="64">
        <v>63454.481999999996</v>
      </c>
      <c r="G27" s="64">
        <f t="shared" si="0"/>
        <v>66754.115064</v>
      </c>
      <c r="H27" s="64">
        <f t="shared" si="1"/>
        <v>69424.27966656</v>
      </c>
      <c r="AE27" s="3"/>
      <c r="AF27" s="3"/>
      <c r="AG27" s="3"/>
    </row>
    <row r="28" spans="1:33" ht="12.75" customHeight="1">
      <c r="A28" s="13">
        <v>626</v>
      </c>
      <c r="B28" s="14" t="s">
        <v>21</v>
      </c>
      <c r="D28" s="55">
        <v>721.37</v>
      </c>
      <c r="E28" s="64">
        <v>500</v>
      </c>
      <c r="F28" s="64">
        <v>4250</v>
      </c>
      <c r="G28" s="64">
        <f t="shared" si="0"/>
        <v>4471</v>
      </c>
      <c r="H28" s="64">
        <f t="shared" si="1"/>
        <v>4649.84</v>
      </c>
      <c r="AE28" s="3"/>
      <c r="AF28" s="3"/>
      <c r="AG28" s="3"/>
    </row>
    <row r="29" spans="1:33" ht="12.75" customHeight="1">
      <c r="A29" s="13">
        <v>627</v>
      </c>
      <c r="B29" s="14" t="s">
        <v>8</v>
      </c>
      <c r="C29" s="49"/>
      <c r="D29" s="55">
        <v>14930.07</v>
      </c>
      <c r="E29" s="64">
        <v>48674.25</v>
      </c>
      <c r="F29" s="64">
        <v>39000</v>
      </c>
      <c r="G29" s="64">
        <f t="shared" si="0"/>
        <v>41028</v>
      </c>
      <c r="H29" s="64">
        <f t="shared" si="1"/>
        <v>42669.12</v>
      </c>
      <c r="AE29" s="3"/>
      <c r="AF29" s="3"/>
      <c r="AG29" s="3"/>
    </row>
    <row r="30" spans="1:33" ht="12.75" customHeight="1">
      <c r="A30" s="13">
        <v>628</v>
      </c>
      <c r="B30" s="14" t="s">
        <v>22</v>
      </c>
      <c r="D30" s="55">
        <v>101991.45</v>
      </c>
      <c r="E30" s="64">
        <v>122793.95205</v>
      </c>
      <c r="F30" s="64">
        <v>122793.95205</v>
      </c>
      <c r="G30" s="64">
        <f t="shared" si="0"/>
        <v>129179.23755660001</v>
      </c>
      <c r="H30" s="64">
        <f t="shared" si="1"/>
        <v>134346.40705886402</v>
      </c>
      <c r="AE30" s="3"/>
      <c r="AF30" s="3"/>
      <c r="AG30" s="3"/>
    </row>
    <row r="31" spans="1:33" ht="12.75" customHeight="1" thickBot="1">
      <c r="A31" s="10">
        <v>629</v>
      </c>
      <c r="B31" s="11" t="s">
        <v>9</v>
      </c>
      <c r="D31" s="55">
        <v>234388.92</v>
      </c>
      <c r="E31" s="63">
        <v>467370</v>
      </c>
      <c r="F31" s="63">
        <v>385262.5</v>
      </c>
      <c r="G31" s="63">
        <f t="shared" si="0"/>
        <v>405296.15</v>
      </c>
      <c r="H31" s="63">
        <f t="shared" si="1"/>
        <v>421507.99600000004</v>
      </c>
      <c r="AE31" s="3"/>
      <c r="AF31" s="3"/>
      <c r="AG31" s="3"/>
    </row>
    <row r="32" spans="1:30" s="22" customFormat="1" ht="12.75" customHeight="1" thickBot="1">
      <c r="A32" s="23">
        <v>63</v>
      </c>
      <c r="B32" s="24" t="s">
        <v>10</v>
      </c>
      <c r="C32" s="50"/>
      <c r="D32" s="53">
        <v>-55276.12</v>
      </c>
      <c r="E32" s="65">
        <v>18000</v>
      </c>
      <c r="F32" s="65">
        <v>18000</v>
      </c>
      <c r="G32" s="65">
        <f t="shared" si="0"/>
        <v>18936</v>
      </c>
      <c r="H32" s="65">
        <f t="shared" si="1"/>
        <v>19693.440000000002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3" ht="12.75" customHeight="1">
      <c r="A33" s="19">
        <v>64</v>
      </c>
      <c r="B33" s="20" t="s">
        <v>11</v>
      </c>
      <c r="D33" s="54">
        <f>SUM(D34:D36)</f>
        <v>10250456.090000002</v>
      </c>
      <c r="E33" s="40">
        <v>10656263</v>
      </c>
      <c r="F33" s="40">
        <v>11464500</v>
      </c>
      <c r="G33" s="40">
        <f t="shared" si="0"/>
        <v>12060654</v>
      </c>
      <c r="H33" s="40">
        <f t="shared" si="1"/>
        <v>12543080.16</v>
      </c>
      <c r="AE33" s="3"/>
      <c r="AF33" s="3"/>
      <c r="AG33" s="3"/>
    </row>
    <row r="34" spans="1:33" ht="12.75" customHeight="1">
      <c r="A34" s="13">
        <v>640</v>
      </c>
      <c r="B34" s="14" t="s">
        <v>12</v>
      </c>
      <c r="C34" s="49"/>
      <c r="D34" s="55">
        <v>7860568.95</v>
      </c>
      <c r="E34" s="63">
        <v>8284197</v>
      </c>
      <c r="F34" s="63">
        <v>8888000</v>
      </c>
      <c r="G34" s="63">
        <f t="shared" si="0"/>
        <v>9350176</v>
      </c>
      <c r="H34" s="63">
        <f t="shared" si="1"/>
        <v>9724183.040000001</v>
      </c>
      <c r="AE34" s="3"/>
      <c r="AF34" s="3"/>
      <c r="AG34" s="3"/>
    </row>
    <row r="35" spans="1:33" ht="12.75" customHeight="1">
      <c r="A35" s="13">
        <v>642</v>
      </c>
      <c r="B35" s="14" t="s">
        <v>23</v>
      </c>
      <c r="D35" s="55">
        <v>2381102.42</v>
      </c>
      <c r="E35" s="63">
        <v>2332066</v>
      </c>
      <c r="F35" s="63">
        <v>2556500</v>
      </c>
      <c r="G35" s="63">
        <f t="shared" si="0"/>
        <v>2689438</v>
      </c>
      <c r="H35" s="63">
        <f t="shared" si="1"/>
        <v>2797015.52</v>
      </c>
      <c r="AE35" s="3"/>
      <c r="AF35" s="3"/>
      <c r="AG35" s="3"/>
    </row>
    <row r="36" spans="1:30" s="22" customFormat="1" ht="12.75" customHeight="1" thickBot="1">
      <c r="A36" s="13">
        <v>646</v>
      </c>
      <c r="B36" s="14" t="s">
        <v>24</v>
      </c>
      <c r="C36" s="50"/>
      <c r="D36" s="55">
        <v>8784.72</v>
      </c>
      <c r="E36" s="66">
        <v>40000</v>
      </c>
      <c r="F36" s="66">
        <v>20000</v>
      </c>
      <c r="G36" s="66">
        <f t="shared" si="0"/>
        <v>21040</v>
      </c>
      <c r="H36" s="66">
        <f t="shared" si="1"/>
        <v>21881.600000000002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3" ht="12.75" customHeight="1">
      <c r="A37" s="25">
        <v>65</v>
      </c>
      <c r="B37" s="26" t="s">
        <v>25</v>
      </c>
      <c r="D37" s="54">
        <f>SUM(D38:D39)</f>
        <v>66080.61</v>
      </c>
      <c r="E37" s="38">
        <v>61500</v>
      </c>
      <c r="F37" s="38">
        <v>68000</v>
      </c>
      <c r="G37" s="38">
        <f t="shared" si="0"/>
        <v>71536</v>
      </c>
      <c r="H37" s="38">
        <f t="shared" si="1"/>
        <v>74397.44</v>
      </c>
      <c r="AE37" s="3"/>
      <c r="AF37" s="3"/>
      <c r="AG37" s="3"/>
    </row>
    <row r="38" spans="1:33" ht="12.75" customHeight="1">
      <c r="A38" s="15">
        <v>652</v>
      </c>
      <c r="B38" s="2" t="s">
        <v>1</v>
      </c>
      <c r="D38" s="55">
        <v>32000</v>
      </c>
      <c r="E38" s="39">
        <v>30000</v>
      </c>
      <c r="F38" s="39">
        <v>36500</v>
      </c>
      <c r="G38" s="39">
        <f t="shared" si="0"/>
        <v>38398</v>
      </c>
      <c r="H38" s="39">
        <f t="shared" si="1"/>
        <v>39933.92</v>
      </c>
      <c r="AE38" s="3"/>
      <c r="AF38" s="3"/>
      <c r="AG38" s="3"/>
    </row>
    <row r="39" spans="1:30" s="22" customFormat="1" ht="12.75" customHeight="1" thickBot="1">
      <c r="A39" s="13">
        <v>657</v>
      </c>
      <c r="B39" s="14" t="s">
        <v>26</v>
      </c>
      <c r="C39" s="50"/>
      <c r="D39" s="55">
        <v>34080.61</v>
      </c>
      <c r="E39" s="64">
        <v>31500</v>
      </c>
      <c r="F39" s="64">
        <v>31500</v>
      </c>
      <c r="G39" s="64">
        <f t="shared" si="0"/>
        <v>33138</v>
      </c>
      <c r="H39" s="64">
        <f t="shared" si="1"/>
        <v>34463.520000000004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s="22" customFormat="1" ht="12.75" customHeight="1" thickBot="1">
      <c r="A40" s="23">
        <v>66</v>
      </c>
      <c r="B40" s="24" t="s">
        <v>13</v>
      </c>
      <c r="C40" s="50"/>
      <c r="D40" s="53">
        <v>14303.64</v>
      </c>
      <c r="E40" s="65">
        <v>1300</v>
      </c>
      <c r="F40" s="65">
        <v>13245</v>
      </c>
      <c r="G40" s="65">
        <f t="shared" si="0"/>
        <v>13933.74</v>
      </c>
      <c r="H40" s="65">
        <f t="shared" si="1"/>
        <v>14491.089600000001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8" ht="12.75" customHeight="1" thickBot="1">
      <c r="A41" s="23">
        <v>67</v>
      </c>
      <c r="B41" s="24" t="s">
        <v>0</v>
      </c>
      <c r="D41" s="53">
        <v>9854.33</v>
      </c>
      <c r="E41" s="67">
        <v>10000</v>
      </c>
      <c r="F41" s="67">
        <v>10000</v>
      </c>
      <c r="G41" s="67">
        <f t="shared" si="0"/>
        <v>10520</v>
      </c>
      <c r="H41" s="67">
        <f t="shared" si="1"/>
        <v>10940.800000000001</v>
      </c>
    </row>
    <row r="42" spans="1:8" ht="16.5" thickBot="1">
      <c r="A42" s="16"/>
      <c r="B42" s="17" t="s">
        <v>29</v>
      </c>
      <c r="D42" s="18">
        <f>D14+D22+D32+D33+D37+D40+D41</f>
        <v>21155451.17</v>
      </c>
      <c r="E42" s="18">
        <f>E14+E22+E32+E33+E37+E40+E41</f>
        <v>20025280.44237604</v>
      </c>
      <c r="F42" s="35">
        <v>20414031.33973155</v>
      </c>
      <c r="G42" s="35">
        <f t="shared" si="0"/>
        <v>21475560.969397593</v>
      </c>
      <c r="H42" s="35">
        <f t="shared" si="1"/>
        <v>22334583.408173498</v>
      </c>
    </row>
    <row r="43" spans="5:8" ht="16.5" customHeight="1" thickBot="1">
      <c r="E43" s="36"/>
      <c r="F43" s="36"/>
      <c r="G43" s="36"/>
      <c r="H43" s="36"/>
    </row>
    <row r="44" spans="1:8" ht="16.5" customHeight="1" thickBot="1">
      <c r="A44" s="16"/>
      <c r="B44" s="29" t="s">
        <v>34</v>
      </c>
      <c r="D44" s="37"/>
      <c r="E44" s="68"/>
      <c r="F44" s="68"/>
      <c r="G44" s="68"/>
      <c r="H44" s="68"/>
    </row>
    <row r="45" spans="1:8" ht="12.75" customHeight="1">
      <c r="A45" s="43"/>
      <c r="B45" s="44" t="s">
        <v>31</v>
      </c>
      <c r="C45" s="49"/>
      <c r="D45" s="56">
        <f>-1070200.3+183428.42</f>
        <v>-886771.88</v>
      </c>
      <c r="E45" s="41">
        <v>-1095042.68</v>
      </c>
      <c r="F45" s="41">
        <v>-1097596.19</v>
      </c>
      <c r="G45" s="41">
        <f t="shared" si="0"/>
        <v>-1154671.19188</v>
      </c>
      <c r="H45" s="41">
        <f t="shared" si="1"/>
        <v>-1200858.0395552001</v>
      </c>
    </row>
    <row r="46" spans="1:8" ht="12.75" customHeight="1">
      <c r="A46" s="45"/>
      <c r="B46" s="46" t="s">
        <v>32</v>
      </c>
      <c r="C46" s="51"/>
      <c r="D46" s="57">
        <v>-459853.5</v>
      </c>
      <c r="E46" s="42">
        <v>-555000</v>
      </c>
      <c r="F46" s="42">
        <v>-527378</v>
      </c>
      <c r="G46" s="42">
        <f t="shared" si="0"/>
        <v>-554801.6560000001</v>
      </c>
      <c r="H46" s="42">
        <f t="shared" si="1"/>
        <v>-576993.7222400001</v>
      </c>
    </row>
    <row r="47" spans="1:8" ht="12.75" customHeight="1">
      <c r="A47" s="45"/>
      <c r="B47" s="46" t="s">
        <v>33</v>
      </c>
      <c r="C47" s="51"/>
      <c r="D47" s="57">
        <f>-224075.97-183428.42</f>
        <v>-407504.39</v>
      </c>
      <c r="E47" s="42">
        <v>-280000</v>
      </c>
      <c r="F47" s="42">
        <v>-343000</v>
      </c>
      <c r="G47" s="42">
        <f t="shared" si="0"/>
        <v>-360836</v>
      </c>
      <c r="H47" s="42">
        <f t="shared" si="1"/>
        <v>-375269.44</v>
      </c>
    </row>
    <row r="48" spans="1:8" ht="12.75" customHeight="1">
      <c r="A48" s="60"/>
      <c r="B48" s="61" t="s">
        <v>38</v>
      </c>
      <c r="C48" s="51"/>
      <c r="D48" s="57"/>
      <c r="E48" s="69">
        <v>-196363.64</v>
      </c>
      <c r="F48" s="69">
        <v>0</v>
      </c>
      <c r="G48" s="69">
        <f t="shared" si="0"/>
        <v>0</v>
      </c>
      <c r="H48" s="69">
        <f t="shared" si="1"/>
        <v>0</v>
      </c>
    </row>
    <row r="49" spans="1:8" ht="12.75" customHeight="1" thickBot="1">
      <c r="A49" s="47"/>
      <c r="B49" s="48" t="s">
        <v>35</v>
      </c>
      <c r="C49" s="51"/>
      <c r="D49" s="57">
        <v>-186390</v>
      </c>
      <c r="E49" s="70">
        <v>-32600</v>
      </c>
      <c r="F49" s="70">
        <v>-36000</v>
      </c>
      <c r="G49" s="70">
        <f t="shared" si="0"/>
        <v>-37872</v>
      </c>
      <c r="H49" s="70">
        <f t="shared" si="1"/>
        <v>-39386.880000000005</v>
      </c>
    </row>
    <row r="50" spans="1:8" ht="16.5" thickBot="1">
      <c r="A50" s="16"/>
      <c r="B50" s="17" t="s">
        <v>36</v>
      </c>
      <c r="C50" s="51"/>
      <c r="D50" s="18">
        <f>SUM(D45:D49)</f>
        <v>-1940519.77</v>
      </c>
      <c r="E50" s="71">
        <f>SUM(E45:E49)</f>
        <v>-2159006.32</v>
      </c>
      <c r="F50" s="71">
        <v>-2003974.19</v>
      </c>
      <c r="G50" s="71">
        <f t="shared" si="0"/>
        <v>-2108180.8478800002</v>
      </c>
      <c r="H50" s="71">
        <f t="shared" si="1"/>
        <v>-2192508.0817952002</v>
      </c>
    </row>
    <row r="51" spans="1:8" ht="15.75">
      <c r="A51" s="72"/>
      <c r="B51" s="73"/>
      <c r="C51" s="51"/>
      <c r="D51" s="74"/>
      <c r="E51" s="75"/>
      <c r="F51" s="75"/>
      <c r="G51" s="75"/>
      <c r="H51" s="75"/>
    </row>
    <row r="52" spans="1:8" ht="16.5" customHeight="1" thickBot="1">
      <c r="A52" s="58"/>
      <c r="B52" s="3"/>
      <c r="C52" s="51"/>
      <c r="D52" s="33"/>
      <c r="E52" s="59"/>
      <c r="F52" s="59"/>
      <c r="G52" s="59"/>
      <c r="H52" s="59"/>
    </row>
    <row r="53" spans="1:8" ht="16.5" thickBot="1">
      <c r="A53" s="16"/>
      <c r="B53" s="17" t="s">
        <v>37</v>
      </c>
      <c r="D53" s="31">
        <f>D42+D50</f>
        <v>19214931.400000002</v>
      </c>
      <c r="E53" s="31">
        <f>E42+E50+1</f>
        <v>17866275.12237604</v>
      </c>
      <c r="F53" s="31">
        <f>F42+F50</f>
        <v>18410057.14973155</v>
      </c>
      <c r="G53" s="31">
        <f t="shared" si="0"/>
        <v>19367380.12151759</v>
      </c>
      <c r="H53" s="31">
        <f t="shared" si="1"/>
        <v>20142075.326378297</v>
      </c>
    </row>
    <row r="54" spans="1:33" ht="16.5" customHeight="1" thickBot="1">
      <c r="A54" s="58"/>
      <c r="B54" s="3"/>
      <c r="D54" s="34"/>
      <c r="E54" s="34"/>
      <c r="F54" s="34"/>
      <c r="G54" s="34"/>
      <c r="H54" s="34"/>
      <c r="AB54" s="3"/>
      <c r="AC54" s="3"/>
      <c r="AD54" s="3"/>
      <c r="AE54" s="3"/>
      <c r="AF54" s="3"/>
      <c r="AG54" s="3"/>
    </row>
    <row r="55" spans="1:33" ht="18.75" customHeight="1" thickBot="1">
      <c r="A55" s="76"/>
      <c r="B55" s="77" t="s">
        <v>40</v>
      </c>
      <c r="D55" s="31">
        <v>20476267</v>
      </c>
      <c r="E55" s="31">
        <v>17866275</v>
      </c>
      <c r="F55" s="31">
        <v>18410057</v>
      </c>
      <c r="G55" s="31">
        <f t="shared" si="0"/>
        <v>19367379.964</v>
      </c>
      <c r="H55" s="31">
        <f t="shared" si="1"/>
        <v>20142075.16256</v>
      </c>
      <c r="AB55" s="3"/>
      <c r="AC55" s="3"/>
      <c r="AD55" s="3"/>
      <c r="AE55" s="3"/>
      <c r="AF55" s="3"/>
      <c r="AG55" s="3"/>
    </row>
    <row r="56" spans="4:33" ht="16.5" customHeight="1" thickBot="1">
      <c r="D56" s="32"/>
      <c r="E56" s="32"/>
      <c r="F56" s="32"/>
      <c r="G56" s="32"/>
      <c r="H56" s="32"/>
      <c r="AB56" s="3"/>
      <c r="AC56" s="3"/>
      <c r="AD56" s="3"/>
      <c r="AE56" s="3"/>
      <c r="AF56" s="3"/>
      <c r="AG56" s="3"/>
    </row>
    <row r="57" spans="1:33" ht="18.75" customHeight="1" thickBot="1">
      <c r="A57" s="76"/>
      <c r="B57" s="78" t="s">
        <v>41</v>
      </c>
      <c r="D57" s="79">
        <f>D55-D53</f>
        <v>1261335.5999999978</v>
      </c>
      <c r="E57" s="79">
        <f>E55-E53</f>
        <v>-0.12237603962421417</v>
      </c>
      <c r="F57" s="79">
        <f>F55-F53</f>
        <v>-0.14973155036568642</v>
      </c>
      <c r="G57" s="79">
        <f t="shared" si="0"/>
        <v>-0.1575175909847021</v>
      </c>
      <c r="H57" s="79">
        <f t="shared" si="1"/>
        <v>-0.1638182946240902</v>
      </c>
      <c r="AB57" s="3"/>
      <c r="AC57" s="3"/>
      <c r="AD57" s="3"/>
      <c r="AE57" s="3"/>
      <c r="AF57" s="3"/>
      <c r="AG57" s="3"/>
    </row>
    <row r="58" spans="4:33" ht="18.75" customHeight="1">
      <c r="D58" s="30"/>
      <c r="E58" s="30"/>
      <c r="F58" s="30"/>
      <c r="G58" s="30"/>
      <c r="H58" s="30"/>
      <c r="AB58" s="3"/>
      <c r="AC58" s="3"/>
      <c r="AD58" s="3"/>
      <c r="AE58" s="3"/>
      <c r="AF58" s="3"/>
      <c r="AG58" s="3"/>
    </row>
    <row r="59" spans="4:33" ht="18.75" customHeight="1">
      <c r="D59" s="30"/>
      <c r="E59" s="30"/>
      <c r="F59" s="30"/>
      <c r="G59" s="30"/>
      <c r="H59" s="30"/>
      <c r="AB59" s="3"/>
      <c r="AC59" s="3"/>
      <c r="AD59" s="3"/>
      <c r="AE59" s="3"/>
      <c r="AF59" s="3"/>
      <c r="AG59" s="3"/>
    </row>
    <row r="60" spans="4:33" ht="18.75" customHeight="1" thickBot="1">
      <c r="D60" s="30"/>
      <c r="E60" s="30"/>
      <c r="F60" s="30"/>
      <c r="G60" s="30"/>
      <c r="H60" s="30"/>
      <c r="AB60" s="3"/>
      <c r="AC60" s="3"/>
      <c r="AD60" s="3"/>
      <c r="AE60" s="3"/>
      <c r="AF60" s="3"/>
      <c r="AG60" s="3"/>
    </row>
    <row r="61" spans="1:33" ht="42" customHeight="1" thickBot="1">
      <c r="A61" s="80"/>
      <c r="B61" s="81" t="s">
        <v>42</v>
      </c>
      <c r="C61" s="82"/>
      <c r="D61" s="7" t="s">
        <v>50</v>
      </c>
      <c r="E61" s="101">
        <v>2021</v>
      </c>
      <c r="F61" s="101">
        <v>2022</v>
      </c>
      <c r="G61" s="101">
        <v>2023</v>
      </c>
      <c r="H61" s="101">
        <v>2024</v>
      </c>
      <c r="AC61" s="3"/>
      <c r="AD61" s="3"/>
      <c r="AE61" s="3"/>
      <c r="AF61" s="3"/>
      <c r="AG61" s="3"/>
    </row>
    <row r="62" spans="1:33" ht="16.5" thickBot="1">
      <c r="A62" s="16"/>
      <c r="B62" s="29" t="s">
        <v>43</v>
      </c>
      <c r="D62" s="37"/>
      <c r="E62" s="37"/>
      <c r="F62" s="37"/>
      <c r="G62" s="37"/>
      <c r="H62" s="37"/>
      <c r="AC62" s="3"/>
      <c r="AD62" s="3"/>
      <c r="AE62" s="3"/>
      <c r="AF62" s="3"/>
      <c r="AG62" s="3"/>
    </row>
    <row r="63" spans="1:33" ht="15">
      <c r="A63" s="83"/>
      <c r="B63" s="84" t="s">
        <v>44</v>
      </c>
      <c r="D63" s="85">
        <v>113302.77</v>
      </c>
      <c r="E63" s="85">
        <v>2500</v>
      </c>
      <c r="F63" s="85">
        <v>2500</v>
      </c>
      <c r="G63" s="85">
        <f t="shared" si="0"/>
        <v>2630</v>
      </c>
      <c r="H63" s="85">
        <f t="shared" si="1"/>
        <v>2735.2000000000003</v>
      </c>
      <c r="AC63" s="3"/>
      <c r="AD63" s="3"/>
      <c r="AE63" s="3"/>
      <c r="AF63" s="3"/>
      <c r="AG63" s="3"/>
    </row>
    <row r="64" spans="1:33" ht="15">
      <c r="A64" s="86"/>
      <c r="B64" s="87" t="s">
        <v>45</v>
      </c>
      <c r="D64" s="88">
        <v>163738.16</v>
      </c>
      <c r="E64" s="88">
        <f>755185+750000+1380000</f>
        <v>2885185</v>
      </c>
      <c r="F64" s="88">
        <v>597499.8</v>
      </c>
      <c r="G64" s="88">
        <f t="shared" si="0"/>
        <v>628569.7896000001</v>
      </c>
      <c r="H64" s="88">
        <f t="shared" si="1"/>
        <v>653712.5811840001</v>
      </c>
      <c r="AC64" s="3"/>
      <c r="AD64" s="3"/>
      <c r="AE64" s="3"/>
      <c r="AF64" s="3"/>
      <c r="AG64" s="3"/>
    </row>
    <row r="65" spans="1:33" ht="15">
      <c r="A65" s="86"/>
      <c r="B65" s="87" t="s">
        <v>46</v>
      </c>
      <c r="D65" s="88">
        <v>104751.44</v>
      </c>
      <c r="E65" s="88">
        <v>435000</v>
      </c>
      <c r="F65" s="88">
        <v>1020900</v>
      </c>
      <c r="G65" s="88">
        <f t="shared" si="0"/>
        <v>1073986.8</v>
      </c>
      <c r="H65" s="88">
        <f t="shared" si="1"/>
        <v>1116946.272</v>
      </c>
      <c r="AC65" s="3"/>
      <c r="AD65" s="3"/>
      <c r="AE65" s="3"/>
      <c r="AF65" s="3"/>
      <c r="AG65" s="3"/>
    </row>
    <row r="66" spans="1:33" ht="15.75" thickBot="1">
      <c r="A66" s="86"/>
      <c r="B66" s="89" t="s">
        <v>47</v>
      </c>
      <c r="C66" s="49"/>
      <c r="D66" s="88"/>
      <c r="E66" s="88"/>
      <c r="F66" s="88"/>
      <c r="G66" s="88"/>
      <c r="H66" s="88"/>
      <c r="AC66" s="3"/>
      <c r="AD66" s="3"/>
      <c r="AE66" s="3"/>
      <c r="AF66" s="3"/>
      <c r="AG66" s="3"/>
    </row>
    <row r="67" spans="1:33" ht="16.5" thickBot="1">
      <c r="A67" s="16"/>
      <c r="B67" s="17" t="s">
        <v>48</v>
      </c>
      <c r="D67" s="31">
        <f>SUM(D63:D66)</f>
        <v>381792.37</v>
      </c>
      <c r="E67" s="31">
        <f>SUM(E63:E66)</f>
        <v>3322685</v>
      </c>
      <c r="F67" s="31">
        <f>SUM(F63:F66)</f>
        <v>1620899.8</v>
      </c>
      <c r="G67" s="31">
        <f t="shared" si="0"/>
        <v>1705186.5896</v>
      </c>
      <c r="H67" s="31">
        <f t="shared" si="1"/>
        <v>1773394.053184</v>
      </c>
      <c r="AB67" s="3"/>
      <c r="AC67" s="3"/>
      <c r="AD67" s="3"/>
      <c r="AE67" s="3"/>
      <c r="AF67" s="3"/>
      <c r="AG67" s="3"/>
    </row>
    <row r="68" spans="1:33" ht="15.75" thickBot="1">
      <c r="A68" s="3"/>
      <c r="B68" s="3"/>
      <c r="AB68" s="3"/>
      <c r="AC68" s="3"/>
      <c r="AD68" s="3"/>
      <c r="AE68" s="3"/>
      <c r="AF68" s="3"/>
      <c r="AG68" s="3"/>
    </row>
    <row r="69" spans="1:33" ht="16.5" thickBot="1">
      <c r="A69" s="90"/>
      <c r="B69" s="91" t="s">
        <v>40</v>
      </c>
      <c r="D69" s="31">
        <f>D53+D67</f>
        <v>19596723.770000003</v>
      </c>
      <c r="E69" s="31">
        <v>3322685</v>
      </c>
      <c r="F69" s="31">
        <v>1620900</v>
      </c>
      <c r="G69" s="31">
        <f t="shared" si="0"/>
        <v>1705186.8</v>
      </c>
      <c r="H69" s="31">
        <f t="shared" si="1"/>
        <v>1773394.272</v>
      </c>
      <c r="AB69" s="3"/>
      <c r="AC69" s="3"/>
      <c r="AD69" s="3"/>
      <c r="AE69" s="3"/>
      <c r="AF69" s="3"/>
      <c r="AG69" s="3"/>
    </row>
    <row r="70" spans="1:33" ht="16.5" thickBot="1">
      <c r="A70" s="92"/>
      <c r="B70" s="93"/>
      <c r="D70" s="94"/>
      <c r="E70" s="94"/>
      <c r="F70" s="94"/>
      <c r="G70" s="94"/>
      <c r="H70" s="94"/>
      <c r="AB70" s="3"/>
      <c r="AC70" s="3"/>
      <c r="AD70" s="3"/>
      <c r="AE70" s="3"/>
      <c r="AF70" s="3"/>
      <c r="AG70" s="3"/>
    </row>
    <row r="71" spans="1:33" ht="18.75" customHeight="1" thickBot="1">
      <c r="A71" s="76"/>
      <c r="B71" s="78" t="s">
        <v>41</v>
      </c>
      <c r="D71" s="31">
        <f>D69-D67</f>
        <v>19214931.400000002</v>
      </c>
      <c r="E71" s="31">
        <f>E69-E67</f>
        <v>0</v>
      </c>
      <c r="F71" s="31">
        <f>F69-F67</f>
        <v>0.19999999995343387</v>
      </c>
      <c r="G71" s="31">
        <f t="shared" si="0"/>
        <v>0.21039999995101244</v>
      </c>
      <c r="H71" s="31">
        <f t="shared" si="1"/>
        <v>0.21881599994905296</v>
      </c>
      <c r="AB71" s="3"/>
      <c r="AC71" s="3"/>
      <c r="AD71" s="3"/>
      <c r="AE71" s="3"/>
      <c r="AF71" s="3"/>
      <c r="AG71" s="3"/>
    </row>
    <row r="72" spans="1:33" ht="15">
      <c r="A72" s="12"/>
      <c r="AB72" s="3"/>
      <c r="AC72" s="3"/>
      <c r="AD72" s="3"/>
      <c r="AE72" s="3"/>
      <c r="AF72" s="3"/>
      <c r="AG72" s="3"/>
    </row>
    <row r="73" spans="1:33" ht="15">
      <c r="A73" s="12"/>
      <c r="AB73" s="3"/>
      <c r="AC73" s="3"/>
      <c r="AD73" s="3"/>
      <c r="AE73" s="3"/>
      <c r="AF73" s="3"/>
      <c r="AG73" s="3"/>
    </row>
    <row r="74" spans="1:33" ht="15.75" thickBot="1">
      <c r="A74" s="12"/>
      <c r="AB74" s="3"/>
      <c r="AC74" s="3"/>
      <c r="AD74" s="3"/>
      <c r="AE74" s="3"/>
      <c r="AF74" s="3"/>
      <c r="AG74" s="3"/>
    </row>
    <row r="75" spans="1:27" s="100" customFormat="1" ht="18.75" thickBot="1">
      <c r="A75" s="95"/>
      <c r="B75" s="96" t="s">
        <v>49</v>
      </c>
      <c r="C75" s="97"/>
      <c r="D75" s="98">
        <f>D53+D67</f>
        <v>19596723.770000003</v>
      </c>
      <c r="E75" s="98">
        <f>E53+E67</f>
        <v>21188960.12237604</v>
      </c>
      <c r="F75" s="98">
        <f>F53+F67</f>
        <v>20030956.94973155</v>
      </c>
      <c r="G75" s="98">
        <f t="shared" si="0"/>
        <v>21072566.71111759</v>
      </c>
      <c r="H75" s="98">
        <f t="shared" si="1"/>
        <v>21915469.379562296</v>
      </c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</row>
    <row r="76" spans="1:33" ht="15">
      <c r="A76" s="12"/>
      <c r="AB76" s="3"/>
      <c r="AC76" s="3"/>
      <c r="AD76" s="3"/>
      <c r="AE76" s="3"/>
      <c r="AF76" s="3"/>
      <c r="AG76" s="3"/>
    </row>
    <row r="77" spans="1:33" ht="15">
      <c r="A77" s="12"/>
      <c r="AB77" s="3"/>
      <c r="AC77" s="3"/>
      <c r="AD77" s="3"/>
      <c r="AE77" s="3"/>
      <c r="AF77" s="3"/>
      <c r="AG77" s="3"/>
    </row>
    <row r="78" spans="1:33" ht="15">
      <c r="A78" s="12"/>
      <c r="AB78" s="3"/>
      <c r="AC78" s="3"/>
      <c r="AD78" s="3"/>
      <c r="AE78" s="3"/>
      <c r="AF78" s="3"/>
      <c r="AG78" s="3"/>
    </row>
    <row r="79" spans="1:33" ht="15">
      <c r="A79" s="12"/>
      <c r="AB79" s="3"/>
      <c r="AC79" s="3"/>
      <c r="AD79" s="3"/>
      <c r="AE79" s="3"/>
      <c r="AF79" s="3"/>
      <c r="AG79" s="3"/>
    </row>
    <row r="80" spans="1:33" ht="15">
      <c r="A80" s="12"/>
      <c r="AB80" s="3"/>
      <c r="AC80" s="3"/>
      <c r="AD80" s="3"/>
      <c r="AE80" s="3"/>
      <c r="AF80" s="3"/>
      <c r="AG80" s="3"/>
    </row>
    <row r="81" spans="1:33" ht="15">
      <c r="A81" s="12"/>
      <c r="AB81" s="3"/>
      <c r="AC81" s="3"/>
      <c r="AD81" s="3"/>
      <c r="AE81" s="3"/>
      <c r="AF81" s="3"/>
      <c r="AG81" s="3"/>
    </row>
    <row r="82" spans="1:33" ht="15">
      <c r="A82" s="12"/>
      <c r="AB82" s="3"/>
      <c r="AC82" s="3"/>
      <c r="AD82" s="3"/>
      <c r="AE82" s="3"/>
      <c r="AF82" s="3"/>
      <c r="AG82" s="3"/>
    </row>
    <row r="83" spans="1:33" ht="15">
      <c r="A83" s="12"/>
      <c r="AB83" s="3"/>
      <c r="AC83" s="3"/>
      <c r="AD83" s="3"/>
      <c r="AE83" s="3"/>
      <c r="AF83" s="3"/>
      <c r="AG83" s="3"/>
    </row>
    <row r="84" spans="1:33" ht="15">
      <c r="A84" s="12"/>
      <c r="AB84" s="3"/>
      <c r="AC84" s="3"/>
      <c r="AD84" s="3"/>
      <c r="AE84" s="3"/>
      <c r="AF84" s="3"/>
      <c r="AG84" s="3"/>
    </row>
    <row r="85" spans="1:33" ht="15">
      <c r="A85" s="12"/>
      <c r="AB85" s="3"/>
      <c r="AC85" s="3"/>
      <c r="AD85" s="3"/>
      <c r="AE85" s="3"/>
      <c r="AF85" s="3"/>
      <c r="AG85" s="3"/>
    </row>
    <row r="86" spans="1:33" ht="15">
      <c r="A86" s="12"/>
      <c r="AB86" s="3"/>
      <c r="AC86" s="3"/>
      <c r="AD86" s="3"/>
      <c r="AE86" s="3"/>
      <c r="AF86" s="3"/>
      <c r="AG86" s="3"/>
    </row>
    <row r="87" spans="1:33" ht="15">
      <c r="A87" s="12"/>
      <c r="AB87" s="3"/>
      <c r="AC87" s="3"/>
      <c r="AD87" s="3"/>
      <c r="AE87" s="3"/>
      <c r="AF87" s="3"/>
      <c r="AG87" s="3"/>
    </row>
    <row r="88" spans="1:33" ht="15">
      <c r="A88" s="12"/>
      <c r="AB88" s="3"/>
      <c r="AC88" s="3"/>
      <c r="AD88" s="3"/>
      <c r="AE88" s="3"/>
      <c r="AF88" s="3"/>
      <c r="AG88" s="3"/>
    </row>
    <row r="89" spans="1:33" ht="15">
      <c r="A89" s="12"/>
      <c r="AB89" s="3"/>
      <c r="AC89" s="3"/>
      <c r="AD89" s="3"/>
      <c r="AE89" s="3"/>
      <c r="AF89" s="3"/>
      <c r="AG89" s="3"/>
    </row>
  </sheetData>
  <sheetProtection/>
  <mergeCells count="1">
    <mergeCell ref="B10:H10"/>
  </mergeCells>
  <printOptions horizontalCentered="1"/>
  <pageMargins left="0" right="0" top="0.3937007874015748" bottom="0" header="0.7874015748031497" footer="0"/>
  <pageSetup fitToHeight="1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 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usuario de Microsoft Office satisfecho.</dc:creator>
  <cp:keywords/>
  <dc:description/>
  <cp:lastModifiedBy>Laura Gonzalez Lafuente</cp:lastModifiedBy>
  <cp:lastPrinted>2023-06-07T10:45:24Z</cp:lastPrinted>
  <dcterms:created xsi:type="dcterms:W3CDTF">2001-10-26T13:50:36Z</dcterms:created>
  <dcterms:modified xsi:type="dcterms:W3CDTF">2023-06-07T10:45:39Z</dcterms:modified>
  <cp:category/>
  <cp:version/>
  <cp:contentType/>
  <cp:contentStatus/>
</cp:coreProperties>
</file>